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4"/>
  </bookViews>
  <sheets>
    <sheet name="Naslovna" sheetId="4" r:id="rId1"/>
    <sheet name="Procjenjena vrijednost" sheetId="7" r:id="rId2"/>
    <sheet name="Rekapitulacija" sheetId="3" r:id="rId3"/>
    <sheet name="Upute za ispunj.troškovnika" sheetId="6" r:id="rId4"/>
    <sheet name="Troškovnik građ.-zanat. radova" sheetId="1" r:id="rId5"/>
  </sheets>
  <definedNames>
    <definedName name="OLE_LINK1" localSheetId="4">'Troškovnik građ.-zanat. radova'!$B$23</definedName>
  </definedNames>
  <calcPr calcId="125725"/>
</workbook>
</file>

<file path=xl/calcChain.xml><?xml version="1.0" encoding="utf-8"?>
<calcChain xmlns="http://schemas.openxmlformats.org/spreadsheetml/2006/main">
  <c r="F15" i="1"/>
  <c r="F29" l="1"/>
  <c r="F30" l="1"/>
  <c r="F41" s="1"/>
  <c r="C6" i="3" s="1"/>
  <c r="F33" i="1" l="1"/>
  <c r="F34" s="1"/>
  <c r="F42" s="1"/>
  <c r="C7" i="3" s="1"/>
  <c r="F24" i="1"/>
  <c r="F23"/>
  <c r="F22"/>
  <c r="F21"/>
  <c r="F20"/>
  <c r="F19"/>
  <c r="F14"/>
  <c r="F16" s="1"/>
  <c r="F39" s="1"/>
  <c r="C4" i="3" s="1"/>
  <c r="F8" i="1"/>
  <c r="F7"/>
  <c r="F25" l="1"/>
  <c r="F40" s="1"/>
  <c r="C5" i="3" s="1"/>
  <c r="F9" i="1"/>
  <c r="F38" s="1"/>
  <c r="C3" i="3" s="1"/>
  <c r="C9" l="1"/>
  <c r="C10" s="1"/>
  <c r="C11" s="1"/>
  <c r="F44" i="1"/>
  <c r="F45" s="1"/>
  <c r="F46" s="1"/>
</calcChain>
</file>

<file path=xl/sharedStrings.xml><?xml version="1.0" encoding="utf-8"?>
<sst xmlns="http://schemas.openxmlformats.org/spreadsheetml/2006/main" count="116" uniqueCount="83">
  <si>
    <t xml:space="preserve">I. </t>
  </si>
  <si>
    <t>RADOVI RUŠENJA</t>
  </si>
  <si>
    <t xml:space="preserve">1. </t>
  </si>
  <si>
    <t>kom</t>
  </si>
  <si>
    <t xml:space="preserve">2. </t>
  </si>
  <si>
    <t xml:space="preserve">3. </t>
  </si>
  <si>
    <t xml:space="preserve">4. </t>
  </si>
  <si>
    <t xml:space="preserve">5. </t>
  </si>
  <si>
    <t>1.</t>
  </si>
  <si>
    <t>UKUPNO (kn) :</t>
  </si>
  <si>
    <t>PDV:</t>
  </si>
  <si>
    <t>SVEUKUPNO (kn):</t>
  </si>
  <si>
    <t>Napomena:</t>
  </si>
  <si>
    <t>UKUPNO - RADOVI RUŠENJA:</t>
  </si>
  <si>
    <t>STOLARSKI RADOVI</t>
  </si>
  <si>
    <t>Sve jedinične cijene radova moraju sadržavati dobavu i dovoz kompletnog potrebnog materijala,transport do mjesta ugradnje, kvalitetnu ugradnju uz svu potrebnu opremu (uključena potrebna skela), te čišćenje gradilišta i odvoz kompletnog šuta.</t>
  </si>
  <si>
    <t>REKAPITULACIJA</t>
  </si>
  <si>
    <t>ZIDARSKI I IZOLATERSKI RADOVI</t>
  </si>
  <si>
    <t>2.</t>
  </si>
  <si>
    <t>3.</t>
  </si>
  <si>
    <t>m'</t>
  </si>
  <si>
    <t>Demontaža postojećih prozora te utovar i odvoz na deponij. Obračun po kom</t>
  </si>
  <si>
    <t xml:space="preserve">II. </t>
  </si>
  <si>
    <t>UKUPNO - STOLARSKI RADOVI:</t>
  </si>
  <si>
    <t>Obrada prozora u spoju zid-prozor tankoslojnim reparaturnim mortom. Zbog neravnina po potrebi ugraditi PUR pjenu.</t>
  </si>
  <si>
    <t>Hidroizolaterska obrada na spoju zid-prozor u širini cca 15-20cm polimercementnom hidroizolacijom AQUALASTIK 5.0 u dvije ruke i završnom poliuretanskom hidroizolacijom AKWAGARD sa svom potrebnom zaštitom prozora i evenuualnom upotrebom PU kita. Obračun po m'</t>
  </si>
  <si>
    <t>UKUPNO - ZIDARSKI I IZOLATERSKI RADOVI:</t>
  </si>
  <si>
    <t xml:space="preserve">llI. </t>
  </si>
  <si>
    <t xml:space="preserve">IV. </t>
  </si>
  <si>
    <t xml:space="preserve">V. </t>
  </si>
  <si>
    <t>Bojanje "špala" RŠ 50cm poludisperzívnom bijelom bojom uz djelomičnu doradu površine (impregnacija i gletanje). Obračun po m2</t>
  </si>
  <si>
    <t>Obrada "špale" prozora RŠ 50cm kao priprema za ugradnju aluminjske stolarije. Na očišćenu podlogu "špale" nanijeti premaz SN vezom.</t>
  </si>
  <si>
    <t>4.</t>
  </si>
  <si>
    <t>Kn bez PDV-a</t>
  </si>
  <si>
    <t>5.</t>
  </si>
  <si>
    <t>6.</t>
  </si>
  <si>
    <t>Dobava i ugradnja toplinske izolacije od expandiranog polistirena (EPS-F) na površinu špala prozora. Debljina ploča je 2,0 cm. Ploče se ljepe za zid gradevinskim ljepilom i mehanički pričvrste za zid spojnicama (6 kom/m2), a preko postavljenih ploča se polaže dvostruka rabic mrežica i tri sloja građevinskog ljepila što je sve uključeno u cijenu. U cijenu stavke uključiti potrebnu radnu skelu. Obračun po m'</t>
  </si>
  <si>
    <t>SOBOSLIKARSKI RADOVI</t>
  </si>
  <si>
    <t>UKUPNO - SOBOSLIKARSKI RADOVI:</t>
  </si>
  <si>
    <t xml:space="preserve">Dobava, izrada i montaža ostakljenih višedjelnih prozora. Prozori trebaju biti od PVC peterokomornih profila s koeficijentom prolaza topline cijelog otvora s okvirom najviše U=1,50W/m2K s odgovarajućim okovom (kao MACO okov jednakovrijedan proizvod), dimenzioniranih prema shemi i dogovoru sa proizvodačem, u smedoj boji. Profili trebaju biti ugradbene širine minimalno 70 mm sa koestrudiranim brtvama i čeličnim ojačanjem (kao TROCAL INNONOVA 70AD ili jednakovrijedan proizvod). Ostakljenje treba biti dvostruko izolirajuće staklo s unutarnjim staklom niske emisiie (Low-E obloge) kao 6mm+16mm (punjeno argonom 90%+ 6mm low-e (ili drugi uz uvjet da se zadovolji propisani koeficijent toplinske provodljivosti što se dokazuje izvješćem o ispitivanju od strane ovlaštenog laboratorija). Donja dva krila trebaju biti mutno staklo. U cijenu uračunati i podštok širine kao širina profila radi prilagodbe prozora postavljanju toplinske izolacije na špale kao i dobavu i montažu mehanizma s metalnim daljinskim ručkama za otvaranje dva gornja dijela. </t>
  </si>
  <si>
    <t>NATJEČAJNA DOKUMENTACIJA</t>
  </si>
  <si>
    <t>Opis</t>
  </si>
  <si>
    <t>JM</t>
  </si>
  <si>
    <t>Količina</t>
  </si>
  <si>
    <t>Jed.cijena</t>
  </si>
  <si>
    <t>Ukupno</t>
  </si>
  <si>
    <t>UPUTE ZA POPUNJAVANJE TROŠKOVNIKA RADOVA:</t>
  </si>
  <si>
    <t>a) Jedinične cijene navedene u Troškovniku radova moraju biti iskazane bez obračunatog</t>
  </si>
  <si>
    <t>PDV-a; U cijenu ponude moraju biti uračunati svi troškovi i popusti, bez poreza na dodanu</t>
  </si>
  <si>
    <t>vrijednost, koji se iskazuje zasebno iza cijene ponude.</t>
  </si>
  <si>
    <t>b) Ponuditelj mora ispuniti sve stavke Troškovnika;</t>
  </si>
  <si>
    <t>c) U cijenu radova moraju biti uključeni svi troškovi rada i materijala (nabavu materijala,</t>
  </si>
  <si>
    <t>transport do gradilišta, skladištenje materijala i manipulaciju materijalom na gradilištu),</t>
  </si>
  <si>
    <t>radne skele, pripremu i izvođenje radova, svi posredni i neposredni troškovi za rad, materijal,</t>
  </si>
  <si>
    <t>transport, alat i građevinske strojeve, takse i sva ostala davanja te zavisni troškovi koje je</t>
  </si>
  <si>
    <t>izvođač obvezan izvršiti iz bilo kojeg razloga.</t>
  </si>
  <si>
    <t>d) U cijenu ponude moraju biti uračunati svi troškovi i popusti, bez poreza na dodanu</t>
  </si>
  <si>
    <t>e) Ponuditelji moraju na za to predviđenim praznim mjestima troškovnika, prema</t>
  </si>
  <si>
    <t>odgovarajućim stavkama, navesti podatke o proizvodu i tipu odgovarajućeg proizvoda koji</t>
  </si>
  <si>
    <t>nude. Kriteriji mjerodavni za ocjenu jednakovrijednosti navedeni su u opisu stavke i u tender</t>
  </si>
  <si>
    <t>dokumentaciji. Dokaz jednakovrijednosti mora podnijeti ponuditelj. Proizvodi koji su u</t>
  </si>
  <si>
    <t>dokumentaciji za nadmetanje (troškovniku) navedeni kao primjer smatraju se ponuđenima</t>
  </si>
  <si>
    <t>ako ponuditelj ne navede nikakve druge proizvode na za to predviđenom mjestu troškovnika</t>
  </si>
  <si>
    <t>predmeta nabave</t>
  </si>
  <si>
    <t>Obrada rubova fasade na mjestima spoja sa dijelovima fasade koji se ne obrađuju. U cijenu uključiti i nabavu i montažu, kutnika (90 stupnjeva) sa mrežicom od staklenog Voala za toplinsko - izolacijske sisteme (kao ROFIX kutnik s mrežicom jednakovrijedan proizvod). U cijenu stavke uključiti potrebnu radnu skelu. Obračun po m'.</t>
  </si>
  <si>
    <t>PROCIJENJENA VRIJEDNOST RADOVA PREMA PRILOŽENOM TROŠKOVNIKU  IZNOSI:</t>
  </si>
  <si>
    <t>Demontaža postojećih drvenih prozorskih klupica širine 35cm na unutrašnjoj strani prozora  i odvoz na deponij. Obračun po m'</t>
  </si>
  <si>
    <t>STOLARSKI  RADOVI</t>
  </si>
  <si>
    <t>Investitor: Osnovna škola Vjekoslav Parać, Solin</t>
  </si>
  <si>
    <t>Solin, lipanj 2014. godine</t>
  </si>
  <si>
    <t>Dobava, transport i ugradnja punih sobnih šperovanih bojanih vrata sa okvirom, okovom i pokrivnim letvicama u boji po izboru investitora. U cijenu je uključen komplet kvaka, štit i brava - sve ZEČE. Krila vrata nuditi do iznosa cca 600 Kn/kom bez PDV-a.</t>
  </si>
  <si>
    <t>vrata učionice dim. 91/205</t>
  </si>
  <si>
    <t>UKUPNO - STOLARSKI  RADOVI:</t>
  </si>
  <si>
    <t>TROŠKOVNIK GRAĐEVINSKO-ZANATSKIH RADOVA NA IZMJENI VANJSKE STOLARIJE, ULAZNIH VRATA I VRATA NA UČIONICI</t>
  </si>
  <si>
    <t>RADOVI NA IZMJENI VANJSKE STOLARIJE, ULAZNIH VRATA I VRATA NA UČIONICI OSNOVE ŠKOLE VJEKOSLAV PARAĆ, SOLIN SA TROŠKOVNIKOM</t>
  </si>
  <si>
    <t>REKAPITULACIJA RADOVA NA IZMJENI VANJSKE STOLARIJE, ULAZNIH VRATA I VRATA NA UČIONICI OSNOVE ŠKOLE VJEKOSLAV PARAĆ, SOLIN</t>
  </si>
  <si>
    <t>LIPANJ, 2014. GODINE</t>
  </si>
  <si>
    <t>STOLARSKI RADOVI - PVC i ALU STOLARIJA</t>
  </si>
  <si>
    <t>STOLARSKI RADOVI - PVC I ALU STOLARIJA</t>
  </si>
  <si>
    <t>Bojanje špala završno zaštitnom dekorativnom bojom "silikat kolor". Odabir boja prema odabiru Investitora i prema dogovoru sa nadzornim inženjerom. Prije početka rada sve podloge treba impregnirati "silikat grundom" 3 dana prije nanošenja boje. Boja se nanosi četkom, valjkom ili uređajem za prskanje u dva naliča. U cijenu stavke uključiti potrebnu radnu skelu. Obračun po m' površine.</t>
  </si>
  <si>
    <t xml:space="preserve">Montaža pomoću čeličnih tipli i vijaka sa ispunom spojeva pur pjenom. lzrada u svemu prema postojećim prozorima, radioničkim nacrtima i dogovoru sa nadzornim inženjerom. Obračun po komadu, kompletno montirano u funkciji, sa potrebnim okovom, ostakljenjem, pripadajućom vanjskom klupčicom širine 25cm, unutarnjom klupčicom od pripadajućeg "L" profila 40 x 40 i podštokom. Jediničnom cijenom obuhvaćena i kontrola kvalitete gotovog proizvoda. Eventualno potrebna radna skela za izvodenje radova uključena u cijenu! </t>
  </si>
  <si>
    <t xml:space="preserve">Dimenzije 270x225 cm (shema stolarije) </t>
  </si>
  <si>
    <t>Izrada, dobava i montaža ulaznih vrata izrađenog od plastificiranog aluminijskog profila TERMO 50 bijele boje s prekinutim termičkim mostom sa pripadajućim okovom, bravom i ručkama za otvaranje. Ostakljenje: stopsol sivi. Zidarski otvor 8500 x 3650mm. Četiri otklopna prozora.(vidi shemu ALU vrata)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</si>
</sst>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6"/>
      <name val="Arial"/>
      <family val="2"/>
    </font>
    <font>
      <b/>
      <sz val="14"/>
      <color theme="1"/>
      <name val="Arial"/>
      <family val="2"/>
      <charset val="238"/>
    </font>
    <font>
      <b/>
      <i/>
      <u/>
      <sz val="14"/>
      <name val="Calibri"/>
      <family val="2"/>
      <charset val="238"/>
      <scheme val="minor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</font>
    <font>
      <sz val="11"/>
      <color rgb="FF00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NumberFormat="1" applyBorder="1" applyAlignment="1" applyProtection="1"/>
    <xf numFmtId="2" fontId="0" fillId="0" borderId="0" xfId="0" applyNumberFormat="1" applyAlignment="1" applyProtection="1">
      <alignment horizontal="left" vertical="center" wrapText="1"/>
      <protection locked="0"/>
    </xf>
    <xf numFmtId="0" fontId="7" fillId="0" borderId="0" xfId="0" applyFont="1"/>
    <xf numFmtId="1" fontId="6" fillId="0" borderId="0" xfId="0" applyNumberFormat="1" applyFont="1" applyBorder="1" applyAlignment="1" applyProtection="1">
      <alignment wrapText="1"/>
    </xf>
    <xf numFmtId="0" fontId="9" fillId="0" borderId="0" xfId="0" applyFont="1" applyAlignment="1">
      <alignment horizontal="center" vertical="justify" wrapText="1"/>
    </xf>
    <xf numFmtId="4" fontId="8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center" wrapText="1"/>
    </xf>
    <xf numFmtId="0" fontId="0" fillId="0" borderId="0" xfId="0" applyAlignment="1">
      <alignment vertical="justify"/>
    </xf>
    <xf numFmtId="1" fontId="6" fillId="0" borderId="0" xfId="0" applyNumberFormat="1" applyFont="1" applyBorder="1" applyAlignment="1" applyProtection="1">
      <alignment horizontal="center" wrapText="1"/>
    </xf>
    <xf numFmtId="0" fontId="0" fillId="0" borderId="0" xfId="0" applyProtection="1"/>
    <xf numFmtId="0" fontId="2" fillId="0" borderId="0" xfId="0" applyFont="1" applyProtection="1"/>
    <xf numFmtId="4" fontId="0" fillId="0" borderId="0" xfId="0" applyNumberFormat="1" applyProtection="1"/>
    <xf numFmtId="0" fontId="3" fillId="0" borderId="0" xfId="0" applyFont="1" applyProtection="1"/>
    <xf numFmtId="4" fontId="3" fillId="0" borderId="0" xfId="0" applyNumberFormat="1" applyFont="1" applyProtection="1"/>
    <xf numFmtId="0" fontId="5" fillId="0" borderId="0" xfId="0" applyFont="1" applyAlignment="1" applyProtection="1">
      <alignment horizontal="right" vertical="top" wrapText="1"/>
    </xf>
    <xf numFmtId="0" fontId="0" fillId="0" borderId="0" xfId="0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top"/>
    </xf>
    <xf numFmtId="0" fontId="1" fillId="0" borderId="0" xfId="0" applyFont="1" applyProtection="1"/>
    <xf numFmtId="0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justify"/>
    </xf>
    <xf numFmtId="0" fontId="1" fillId="0" borderId="0" xfId="0" applyFont="1" applyAlignment="1" applyProtection="1">
      <alignment vertical="top"/>
    </xf>
    <xf numFmtId="0" fontId="4" fillId="0" borderId="0" xfId="0" applyFont="1" applyProtection="1"/>
    <xf numFmtId="0" fontId="0" fillId="0" borderId="0" xfId="0" quotePrefix="1" applyProtection="1"/>
    <xf numFmtId="0" fontId="4" fillId="0" borderId="0" xfId="0" applyFont="1" applyAlignment="1" applyProtection="1">
      <alignment wrapText="1"/>
    </xf>
    <xf numFmtId="4" fontId="1" fillId="0" borderId="0" xfId="0" applyNumberFormat="1" applyFont="1" applyProtection="1"/>
    <xf numFmtId="4" fontId="2" fillId="0" borderId="0" xfId="0" applyNumberFormat="1" applyFont="1"/>
    <xf numFmtId="4" fontId="0" fillId="0" borderId="0" xfId="0" applyNumberFormat="1" applyAlignment="1" applyProtection="1">
      <alignment wrapText="1"/>
      <protection locked="0"/>
    </xf>
    <xf numFmtId="4" fontId="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4" fontId="2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/>
    </xf>
    <xf numFmtId="4" fontId="14" fillId="0" borderId="0" xfId="0" applyNumberFormat="1" applyFont="1" applyAlignment="1" applyProtection="1">
      <alignment horizontal="center"/>
    </xf>
    <xf numFmtId="0" fontId="15" fillId="0" borderId="0" xfId="0" applyFont="1"/>
    <xf numFmtId="0" fontId="3" fillId="0" borderId="0" xfId="0" applyFont="1"/>
    <xf numFmtId="0" fontId="16" fillId="0" borderId="0" xfId="0" applyFont="1"/>
    <xf numFmtId="0" fontId="8" fillId="0" borderId="0" xfId="0" applyFont="1" applyAlignment="1">
      <alignment vertical="top" wrapText="1"/>
    </xf>
    <xf numFmtId="0" fontId="17" fillId="0" borderId="0" xfId="0" applyFont="1" applyAlignment="1" applyProtection="1">
      <alignment horizontal="right" vertical="top" wrapText="1"/>
    </xf>
    <xf numFmtId="0" fontId="18" fillId="0" borderId="0" xfId="0" applyFont="1" applyAlignment="1" applyProtection="1">
      <alignment horizontal="justify" vertical="top" wrapText="1"/>
    </xf>
    <xf numFmtId="0" fontId="18" fillId="0" borderId="0" xfId="0" applyFont="1" applyAlignment="1" applyProtection="1">
      <alignment horizontal="center" vertical="top" wrapText="1"/>
    </xf>
    <xf numFmtId="4" fontId="18" fillId="0" borderId="0" xfId="0" applyNumberFormat="1" applyFont="1" applyAlignment="1" applyProtection="1">
      <alignment horizontal="center" vertical="top" wrapText="1"/>
    </xf>
    <xf numFmtId="4" fontId="18" fillId="0" borderId="0" xfId="0" applyNumberFormat="1" applyFont="1" applyBorder="1" applyAlignment="1" applyProtection="1">
      <alignment horizontal="left" vertical="top"/>
      <protection locked="0"/>
    </xf>
    <xf numFmtId="4" fontId="18" fillId="0" borderId="0" xfId="0" applyNumberFormat="1" applyFont="1" applyFill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vertical="top" wrapText="1"/>
    </xf>
    <xf numFmtId="4" fontId="19" fillId="0" borderId="0" xfId="0" applyNumberFormat="1" applyFont="1" applyAlignment="1" applyProtection="1">
      <alignment horizontal="center" vertical="top" wrapText="1"/>
    </xf>
    <xf numFmtId="4" fontId="19" fillId="0" borderId="0" xfId="0" applyNumberFormat="1" applyFont="1" applyFill="1" applyAlignment="1" applyProtection="1">
      <alignment horizontal="center" vertical="top" wrapText="1"/>
      <protection locked="0"/>
    </xf>
    <xf numFmtId="4" fontId="19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</xf>
    <xf numFmtId="1" fontId="6" fillId="0" borderId="0" xfId="0" applyNumberFormat="1" applyFont="1" applyBorder="1" applyAlignment="1" applyProtection="1">
      <alignment horizont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504825</xdr:rowOff>
    </xdr:from>
    <xdr:to>
      <xdr:col>8</xdr:col>
      <xdr:colOff>200025</xdr:colOff>
      <xdr:row>27</xdr:row>
      <xdr:rowOff>47625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514475"/>
          <a:ext cx="4924425" cy="493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A35" sqref="A35"/>
    </sheetView>
  </sheetViews>
  <sheetFormatPr defaultRowHeight="15"/>
  <sheetData>
    <row r="1" spans="1:10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64.5" customHeight="1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7"/>
    </row>
    <row r="3" spans="1:10" s="1" customFormat="1" ht="64.5" customHeight="1">
      <c r="A3" s="12"/>
      <c r="B3" s="12"/>
      <c r="C3" s="12"/>
      <c r="D3" s="12"/>
      <c r="E3" s="12"/>
      <c r="F3" s="12"/>
      <c r="G3" s="12"/>
      <c r="H3" s="12"/>
      <c r="I3" s="12"/>
      <c r="J3" s="7"/>
    </row>
    <row r="30" spans="1:9" ht="18.75">
      <c r="A30" s="55" t="s">
        <v>40</v>
      </c>
      <c r="B30" s="55"/>
      <c r="C30" s="55"/>
      <c r="D30" s="55"/>
      <c r="E30" s="55"/>
      <c r="F30" s="55"/>
      <c r="G30" s="55"/>
      <c r="H30" s="55"/>
      <c r="I30" s="55"/>
    </row>
    <row r="34" spans="1:9">
      <c r="A34" s="56" t="s">
        <v>76</v>
      </c>
      <c r="B34" s="56"/>
      <c r="C34" s="56"/>
      <c r="D34" s="56"/>
      <c r="E34" s="56"/>
      <c r="F34" s="56"/>
      <c r="G34" s="56"/>
      <c r="H34" s="56"/>
      <c r="I34" s="56"/>
    </row>
  </sheetData>
  <mergeCells count="3">
    <mergeCell ref="A2:I2"/>
    <mergeCell ref="A30:I30"/>
    <mergeCell ref="A34:I3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selection activeCell="B5" sqref="B5"/>
    </sheetView>
  </sheetViews>
  <sheetFormatPr defaultRowHeight="15"/>
  <cols>
    <col min="1" max="1" width="7.140625" style="11" customWidth="1"/>
    <col min="2" max="2" width="41.42578125" style="11" customWidth="1"/>
    <col min="3" max="3" width="9.28515625" style="11" customWidth="1"/>
    <col min="4" max="4" width="14.5703125" style="11" customWidth="1"/>
    <col min="5" max="5" width="12.85546875" style="11" customWidth="1"/>
    <col min="6" max="6" width="17.5703125" style="11" customWidth="1"/>
    <col min="7" max="16384" width="9.140625" style="11"/>
  </cols>
  <sheetData>
    <row r="1" spans="1:6" ht="36.75" customHeight="1">
      <c r="A1" s="57" t="s">
        <v>65</v>
      </c>
      <c r="B1" s="57"/>
      <c r="C1" s="57"/>
      <c r="D1" s="57"/>
      <c r="E1" s="57"/>
      <c r="F1" s="42"/>
    </row>
    <row r="2" spans="1:6" ht="18.75">
      <c r="A2" s="8"/>
      <c r="B2" s="9">
        <v>98000</v>
      </c>
      <c r="C2" s="58" t="s">
        <v>33</v>
      </c>
      <c r="D2" s="58"/>
      <c r="E2" s="10"/>
      <c r="F2" s="10"/>
    </row>
  </sheetData>
  <sheetProtection password="EC52" sheet="1" objects="1" scenarios="1"/>
  <mergeCells count="2">
    <mergeCell ref="A1:E1"/>
    <mergeCell ref="C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5" sqref="B5"/>
    </sheetView>
  </sheetViews>
  <sheetFormatPr defaultRowHeight="15"/>
  <cols>
    <col min="1" max="1" width="5.140625" customWidth="1"/>
    <col min="2" max="2" width="72.5703125" customWidth="1"/>
    <col min="3" max="3" width="9.140625" style="3"/>
  </cols>
  <sheetData>
    <row r="1" spans="1:3" ht="235.5" customHeight="1">
      <c r="A1" s="54" t="s">
        <v>75</v>
      </c>
      <c r="B1" s="54"/>
    </row>
    <row r="2" spans="1:3">
      <c r="A2" s="4"/>
      <c r="B2" s="4"/>
    </row>
    <row r="3" spans="1:3" s="2" customFormat="1" ht="18.75">
      <c r="A3" s="6" t="s">
        <v>2</v>
      </c>
      <c r="B3" s="6" t="s">
        <v>1</v>
      </c>
      <c r="C3" s="32">
        <f>'Troškovnik građ.-zanat. radova'!F38</f>
        <v>0</v>
      </c>
    </row>
    <row r="4" spans="1:3" s="2" customFormat="1" ht="18.75">
      <c r="A4" s="6" t="s">
        <v>4</v>
      </c>
      <c r="B4" s="6" t="s">
        <v>78</v>
      </c>
      <c r="C4" s="32">
        <f>'Troškovnik građ.-zanat. radova'!F39</f>
        <v>0</v>
      </c>
    </row>
    <row r="5" spans="1:3" s="2" customFormat="1" ht="18.75">
      <c r="A5" s="6" t="s">
        <v>5</v>
      </c>
      <c r="B5" s="6" t="s">
        <v>17</v>
      </c>
      <c r="C5" s="32">
        <f>'Troškovnik građ.-zanat. radova'!F40</f>
        <v>0</v>
      </c>
    </row>
    <row r="6" spans="1:3" s="2" customFormat="1" ht="18.75">
      <c r="A6" s="6" t="s">
        <v>6</v>
      </c>
      <c r="B6" s="6" t="s">
        <v>67</v>
      </c>
      <c r="C6" s="32">
        <f>'Troškovnik građ.-zanat. radova'!F41</f>
        <v>0</v>
      </c>
    </row>
    <row r="7" spans="1:3" s="2" customFormat="1" ht="18.75">
      <c r="A7" s="6" t="s">
        <v>7</v>
      </c>
      <c r="B7" s="6" t="s">
        <v>37</v>
      </c>
      <c r="C7" s="32">
        <f>'Troškovnik građ.-zanat. radova'!F42</f>
        <v>0</v>
      </c>
    </row>
    <row r="8" spans="1:3" s="2" customFormat="1" ht="18.75">
      <c r="C8" s="32"/>
    </row>
    <row r="9" spans="1:3" s="2" customFormat="1" ht="18.75">
      <c r="B9" s="6" t="s">
        <v>9</v>
      </c>
      <c r="C9" s="32">
        <f>SUM(C3:C8)</f>
        <v>0</v>
      </c>
    </row>
    <row r="10" spans="1:3" s="2" customFormat="1" ht="18.75">
      <c r="B10" s="6" t="s">
        <v>10</v>
      </c>
      <c r="C10" s="32">
        <f>0.25*C9</f>
        <v>0</v>
      </c>
    </row>
    <row r="11" spans="1:3" s="2" customFormat="1" ht="18.75">
      <c r="B11" s="6" t="s">
        <v>11</v>
      </c>
      <c r="C11" s="32">
        <f>SUM(C9:C10)</f>
        <v>0</v>
      </c>
    </row>
    <row r="12" spans="1:3">
      <c r="A12" s="5"/>
      <c r="B12" s="5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D14" sqref="D14"/>
    </sheetView>
  </sheetViews>
  <sheetFormatPr defaultRowHeight="15"/>
  <cols>
    <col min="1" max="16384" width="9.140625" style="1"/>
  </cols>
  <sheetData>
    <row r="1" spans="1:1" s="39" customFormat="1" ht="18.75">
      <c r="A1" s="2" t="s">
        <v>46</v>
      </c>
    </row>
    <row r="2" spans="1:1" ht="15.75">
      <c r="A2" s="40"/>
    </row>
    <row r="3" spans="1:1" ht="15.75">
      <c r="A3" s="41" t="s">
        <v>47</v>
      </c>
    </row>
    <row r="4" spans="1:1" ht="15.75">
      <c r="A4" s="41" t="s">
        <v>48</v>
      </c>
    </row>
    <row r="5" spans="1:1" ht="15.75">
      <c r="A5" s="41" t="s">
        <v>49</v>
      </c>
    </row>
    <row r="6" spans="1:1" ht="15.75">
      <c r="A6" s="41" t="s">
        <v>50</v>
      </c>
    </row>
    <row r="7" spans="1:1" ht="15.75">
      <c r="A7" s="41" t="s">
        <v>51</v>
      </c>
    </row>
    <row r="8" spans="1:1" ht="15.75">
      <c r="A8" s="41" t="s">
        <v>52</v>
      </c>
    </row>
    <row r="9" spans="1:1" ht="15.75">
      <c r="A9" s="41" t="s">
        <v>53</v>
      </c>
    </row>
    <row r="10" spans="1:1" ht="15.75">
      <c r="A10" s="41" t="s">
        <v>54</v>
      </c>
    </row>
    <row r="11" spans="1:1" ht="15.75">
      <c r="A11" s="41" t="s">
        <v>55</v>
      </c>
    </row>
    <row r="12" spans="1:1" ht="15.75">
      <c r="A12" s="41" t="s">
        <v>56</v>
      </c>
    </row>
    <row r="13" spans="1:1" ht="15.75">
      <c r="A13" s="41" t="s">
        <v>49</v>
      </c>
    </row>
    <row r="14" spans="1:1" ht="15.75">
      <c r="A14" s="41" t="s">
        <v>57</v>
      </c>
    </row>
    <row r="15" spans="1:1" ht="15.75">
      <c r="A15" s="41" t="s">
        <v>58</v>
      </c>
    </row>
    <row r="16" spans="1:1" ht="15.75">
      <c r="A16" s="41" t="s">
        <v>59</v>
      </c>
    </row>
    <row r="17" spans="1:1" ht="15.75">
      <c r="A17" s="41" t="s">
        <v>60</v>
      </c>
    </row>
    <row r="18" spans="1:1" ht="15.75">
      <c r="A18" s="41" t="s">
        <v>61</v>
      </c>
    </row>
    <row r="19" spans="1:1" ht="15.75">
      <c r="A19" s="41" t="s">
        <v>62</v>
      </c>
    </row>
    <row r="20" spans="1:1" ht="15.75">
      <c r="A20" s="41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topLeftCell="A16" workbookViewId="0">
      <selection activeCell="E8" sqref="E8"/>
    </sheetView>
  </sheetViews>
  <sheetFormatPr defaultRowHeight="15"/>
  <cols>
    <col min="1" max="1" width="4" style="13" bestFit="1" customWidth="1"/>
    <col min="2" max="2" width="42.5703125" style="13" customWidth="1"/>
    <col min="3" max="3" width="5.7109375" style="13" bestFit="1" customWidth="1"/>
    <col min="4" max="4" width="8.7109375" style="15" bestFit="1" customWidth="1"/>
    <col min="5" max="5" width="10.28515625" style="15" bestFit="1" customWidth="1"/>
    <col min="6" max="6" width="8.5703125" style="15" bestFit="1" customWidth="1"/>
    <col min="7" max="16384" width="9.140625" style="13"/>
  </cols>
  <sheetData>
    <row r="1" spans="1:6" ht="39" customHeight="1">
      <c r="A1" s="60" t="s">
        <v>73</v>
      </c>
      <c r="B1" s="60"/>
      <c r="C1" s="60"/>
      <c r="D1" s="60"/>
      <c r="E1" s="60"/>
      <c r="F1" s="60"/>
    </row>
    <row r="2" spans="1:6" ht="18.75" customHeight="1">
      <c r="A2" s="59" t="s">
        <v>68</v>
      </c>
      <c r="B2" s="59"/>
      <c r="C2" s="59"/>
      <c r="D2" s="59"/>
      <c r="E2" s="59"/>
      <c r="F2" s="59"/>
    </row>
    <row r="3" spans="1:6" ht="12" customHeight="1">
      <c r="B3" s="14"/>
    </row>
    <row r="4" spans="1:6">
      <c r="B4" s="37" t="s">
        <v>41</v>
      </c>
      <c r="C4" s="37" t="s">
        <v>42</v>
      </c>
      <c r="D4" s="38" t="s">
        <v>43</v>
      </c>
      <c r="E4" s="38" t="s">
        <v>44</v>
      </c>
      <c r="F4" s="38" t="s">
        <v>45</v>
      </c>
    </row>
    <row r="5" spans="1:6">
      <c r="B5" s="37"/>
      <c r="C5" s="37"/>
      <c r="D5" s="38"/>
      <c r="E5" s="38"/>
      <c r="F5" s="38"/>
    </row>
    <row r="6" spans="1:6" ht="15.75">
      <c r="A6" s="16" t="s">
        <v>0</v>
      </c>
      <c r="B6" s="16" t="s">
        <v>1</v>
      </c>
      <c r="C6" s="16"/>
      <c r="D6" s="17"/>
    </row>
    <row r="7" spans="1:6" s="19" customFormat="1" ht="30.75" customHeight="1">
      <c r="A7" s="18" t="s">
        <v>8</v>
      </c>
      <c r="B7" s="19" t="s">
        <v>21</v>
      </c>
      <c r="C7" s="19" t="s">
        <v>3</v>
      </c>
      <c r="D7" s="20">
        <v>6</v>
      </c>
      <c r="E7" s="33">
        <v>0</v>
      </c>
      <c r="F7" s="33">
        <f>D7*E7</f>
        <v>0</v>
      </c>
    </row>
    <row r="8" spans="1:6" s="19" customFormat="1" ht="47.25" customHeight="1">
      <c r="A8" s="18" t="s">
        <v>18</v>
      </c>
      <c r="B8" s="19" t="s">
        <v>66</v>
      </c>
      <c r="C8" s="19" t="s">
        <v>20</v>
      </c>
      <c r="D8" s="20">
        <v>16.2</v>
      </c>
      <c r="E8" s="33">
        <v>0</v>
      </c>
      <c r="F8" s="33">
        <f>D8*E8</f>
        <v>0</v>
      </c>
    </row>
    <row r="9" spans="1:6" s="22" customFormat="1">
      <c r="A9" s="27"/>
      <c r="B9" s="22" t="s">
        <v>13</v>
      </c>
      <c r="D9" s="31"/>
      <c r="E9" s="34"/>
      <c r="F9" s="34">
        <f>SUM(F7:F8)</f>
        <v>0</v>
      </c>
    </row>
    <row r="10" spans="1:6">
      <c r="A10" s="21"/>
      <c r="B10" s="22"/>
      <c r="E10" s="35"/>
      <c r="F10" s="35"/>
    </row>
    <row r="11" spans="1:6" ht="15.75">
      <c r="A11" s="16" t="s">
        <v>22</v>
      </c>
      <c r="B11" s="16" t="s">
        <v>77</v>
      </c>
      <c r="C11" s="16"/>
      <c r="D11" s="17"/>
      <c r="E11" s="35"/>
      <c r="F11" s="35"/>
    </row>
    <row r="12" spans="1:6" s="19" customFormat="1" ht="376.5" customHeight="1">
      <c r="A12" s="18" t="s">
        <v>8</v>
      </c>
      <c r="B12" s="23" t="s">
        <v>39</v>
      </c>
      <c r="E12" s="33"/>
      <c r="F12" s="33"/>
    </row>
    <row r="13" spans="1:6" s="19" customFormat="1" ht="187.5" customHeight="1">
      <c r="A13" s="18"/>
      <c r="B13" s="23" t="s">
        <v>80</v>
      </c>
      <c r="D13" s="20"/>
      <c r="E13" s="33"/>
      <c r="F13" s="33"/>
    </row>
    <row r="14" spans="1:6" s="19" customFormat="1" ht="15.75" customHeight="1">
      <c r="A14" s="18"/>
      <c r="B14" s="19" t="s">
        <v>81</v>
      </c>
      <c r="C14" s="19" t="s">
        <v>3</v>
      </c>
      <c r="D14" s="20">
        <v>6</v>
      </c>
      <c r="E14" s="33">
        <v>0</v>
      </c>
      <c r="F14" s="33">
        <f>D14*E14</f>
        <v>0</v>
      </c>
    </row>
    <row r="15" spans="1:6" s="19" customFormat="1" ht="105.75" customHeight="1">
      <c r="A15" s="18" t="s">
        <v>18</v>
      </c>
      <c r="B15" s="53" t="s">
        <v>82</v>
      </c>
      <c r="C15" s="19" t="s">
        <v>3</v>
      </c>
      <c r="D15" s="20">
        <v>1</v>
      </c>
      <c r="E15" s="33"/>
      <c r="F15" s="33">
        <f t="shared" ref="F15" si="0">D15*E15</f>
        <v>0</v>
      </c>
    </row>
    <row r="16" spans="1:6" s="22" customFormat="1">
      <c r="A16" s="27"/>
      <c r="B16" s="22" t="s">
        <v>23</v>
      </c>
      <c r="D16" s="31"/>
      <c r="E16" s="34"/>
      <c r="F16" s="34">
        <f>SUM(F12:F14)</f>
        <v>0</v>
      </c>
    </row>
    <row r="17" spans="1:6" ht="9.75" customHeight="1">
      <c r="A17" s="21"/>
      <c r="B17" s="22"/>
      <c r="E17" s="35"/>
      <c r="F17" s="35"/>
    </row>
    <row r="18" spans="1:6" ht="15.75">
      <c r="A18" s="24" t="s">
        <v>27</v>
      </c>
      <c r="B18" s="16" t="s">
        <v>17</v>
      </c>
      <c r="C18" s="16"/>
      <c r="D18" s="17"/>
      <c r="E18" s="35"/>
      <c r="F18" s="35"/>
    </row>
    <row r="19" spans="1:6" ht="45">
      <c r="A19" s="25" t="s">
        <v>8</v>
      </c>
      <c r="B19" s="19" t="s">
        <v>31</v>
      </c>
      <c r="C19" s="13" t="s">
        <v>20</v>
      </c>
      <c r="D19" s="15">
        <v>60</v>
      </c>
      <c r="E19" s="35">
        <v>0</v>
      </c>
      <c r="F19" s="33">
        <f t="shared" ref="F19:F24" si="1">D19*E19</f>
        <v>0</v>
      </c>
    </row>
    <row r="20" spans="1:6" ht="45">
      <c r="A20" s="25" t="s">
        <v>18</v>
      </c>
      <c r="B20" s="19" t="s">
        <v>24</v>
      </c>
      <c r="C20" s="13" t="s">
        <v>20</v>
      </c>
      <c r="D20" s="15">
        <v>60</v>
      </c>
      <c r="E20" s="35">
        <v>0</v>
      </c>
      <c r="F20" s="33">
        <f t="shared" si="1"/>
        <v>0</v>
      </c>
    </row>
    <row r="21" spans="1:6" ht="106.5" customHeight="1">
      <c r="A21" s="25" t="s">
        <v>19</v>
      </c>
      <c r="B21" s="19" t="s">
        <v>25</v>
      </c>
      <c r="C21" s="13" t="s">
        <v>20</v>
      </c>
      <c r="D21" s="15">
        <v>60</v>
      </c>
      <c r="E21" s="35">
        <v>0</v>
      </c>
      <c r="F21" s="33">
        <f t="shared" si="1"/>
        <v>0</v>
      </c>
    </row>
    <row r="22" spans="1:6" ht="137.25" customHeight="1">
      <c r="A22" s="25" t="s">
        <v>32</v>
      </c>
      <c r="B22" s="26" t="s">
        <v>36</v>
      </c>
      <c r="C22" s="13" t="s">
        <v>20</v>
      </c>
      <c r="D22" s="15">
        <v>60</v>
      </c>
      <c r="E22" s="35">
        <v>0</v>
      </c>
      <c r="F22" s="33">
        <f t="shared" si="1"/>
        <v>0</v>
      </c>
    </row>
    <row r="23" spans="1:6" ht="124.5" customHeight="1">
      <c r="A23" s="25" t="s">
        <v>34</v>
      </c>
      <c r="B23" s="26" t="s">
        <v>64</v>
      </c>
      <c r="C23" s="13" t="s">
        <v>20</v>
      </c>
      <c r="D23" s="15">
        <v>60</v>
      </c>
      <c r="E23" s="35">
        <v>0</v>
      </c>
      <c r="F23" s="33">
        <f t="shared" si="1"/>
        <v>0</v>
      </c>
    </row>
    <row r="24" spans="1:6" ht="137.25" customHeight="1">
      <c r="A24" s="25" t="s">
        <v>35</v>
      </c>
      <c r="B24" s="26" t="s">
        <v>79</v>
      </c>
      <c r="C24" s="13" t="s">
        <v>20</v>
      </c>
      <c r="D24" s="15">
        <v>103</v>
      </c>
      <c r="E24" s="35">
        <v>0</v>
      </c>
      <c r="F24" s="33">
        <f t="shared" si="1"/>
        <v>0</v>
      </c>
    </row>
    <row r="25" spans="1:6" s="22" customFormat="1">
      <c r="A25" s="27"/>
      <c r="B25" s="22" t="s">
        <v>26</v>
      </c>
      <c r="D25" s="31"/>
      <c r="E25" s="34"/>
      <c r="F25" s="34">
        <f>SUM(F19:F24)</f>
        <v>0</v>
      </c>
    </row>
    <row r="26" spans="1:6" ht="9" customHeight="1">
      <c r="A26" s="27"/>
      <c r="B26" s="22"/>
      <c r="E26" s="35"/>
      <c r="F26" s="35"/>
    </row>
    <row r="27" spans="1:6" ht="15.75">
      <c r="A27" s="24" t="s">
        <v>28</v>
      </c>
      <c r="B27" s="16" t="s">
        <v>67</v>
      </c>
      <c r="C27" s="16"/>
      <c r="D27" s="17"/>
      <c r="E27" s="35"/>
      <c r="F27" s="35"/>
    </row>
    <row r="28" spans="1:6" ht="90">
      <c r="A28" s="43" t="s">
        <v>2</v>
      </c>
      <c r="B28" s="49" t="s">
        <v>70</v>
      </c>
      <c r="C28" s="45"/>
      <c r="D28" s="46"/>
      <c r="E28" s="47"/>
      <c r="F28" s="48"/>
    </row>
    <row r="29" spans="1:6" ht="15.75">
      <c r="A29" s="43"/>
      <c r="B29" s="44" t="s">
        <v>71</v>
      </c>
      <c r="C29" s="45" t="s">
        <v>3</v>
      </c>
      <c r="D29" s="50">
        <v>1</v>
      </c>
      <c r="E29" s="52">
        <v>0</v>
      </c>
      <c r="F29" s="51">
        <f>D29*E29</f>
        <v>0</v>
      </c>
    </row>
    <row r="30" spans="1:6" s="22" customFormat="1">
      <c r="A30" s="27"/>
      <c r="B30" s="22" t="s">
        <v>72</v>
      </c>
      <c r="D30" s="31"/>
      <c r="E30" s="34"/>
      <c r="F30" s="34">
        <f>SUM(F28)</f>
        <v>0</v>
      </c>
    </row>
    <row r="31" spans="1:6" ht="9" customHeight="1">
      <c r="A31" s="21"/>
      <c r="E31" s="35"/>
      <c r="F31" s="35"/>
    </row>
    <row r="32" spans="1:6" ht="15.75">
      <c r="A32" s="24" t="s">
        <v>29</v>
      </c>
      <c r="B32" s="16" t="s">
        <v>37</v>
      </c>
      <c r="C32" s="16"/>
      <c r="D32" s="17"/>
      <c r="E32" s="35"/>
      <c r="F32" s="35"/>
    </row>
    <row r="33" spans="1:6" ht="46.5" customHeight="1">
      <c r="A33" s="25" t="s">
        <v>2</v>
      </c>
      <c r="B33" s="19" t="s">
        <v>30</v>
      </c>
      <c r="C33" s="13" t="s">
        <v>20</v>
      </c>
      <c r="D33" s="15">
        <v>60</v>
      </c>
      <c r="E33" s="35">
        <v>0</v>
      </c>
      <c r="F33" s="33">
        <f>D33*E33</f>
        <v>0</v>
      </c>
    </row>
    <row r="34" spans="1:6" s="22" customFormat="1">
      <c r="A34" s="27"/>
      <c r="B34" s="22" t="s">
        <v>38</v>
      </c>
      <c r="D34" s="31"/>
      <c r="E34" s="34"/>
      <c r="F34" s="34">
        <f>SUM(F33)</f>
        <v>0</v>
      </c>
    </row>
    <row r="35" spans="1:6" ht="8.25" customHeight="1">
      <c r="A35" s="21"/>
      <c r="B35" s="22"/>
      <c r="E35" s="35"/>
      <c r="F35" s="35"/>
    </row>
    <row r="36" spans="1:6" ht="18.75">
      <c r="A36" s="21"/>
      <c r="B36" s="14" t="s">
        <v>16</v>
      </c>
      <c r="E36" s="35"/>
      <c r="F36" s="35"/>
    </row>
    <row r="37" spans="1:6">
      <c r="E37" s="35"/>
      <c r="F37" s="35"/>
    </row>
    <row r="38" spans="1:6" s="22" customFormat="1" ht="15.75">
      <c r="A38" s="16" t="s">
        <v>2</v>
      </c>
      <c r="B38" s="16" t="s">
        <v>1</v>
      </c>
      <c r="D38" s="31"/>
      <c r="E38" s="34"/>
      <c r="F38" s="34">
        <f>F9</f>
        <v>0</v>
      </c>
    </row>
    <row r="39" spans="1:6" s="22" customFormat="1" ht="15.75">
      <c r="A39" s="16" t="s">
        <v>4</v>
      </c>
      <c r="B39" s="16" t="s">
        <v>78</v>
      </c>
      <c r="D39" s="31"/>
      <c r="E39" s="34"/>
      <c r="F39" s="34">
        <f>F16</f>
        <v>0</v>
      </c>
    </row>
    <row r="40" spans="1:6" s="22" customFormat="1" ht="15.75">
      <c r="A40" s="16" t="s">
        <v>5</v>
      </c>
      <c r="B40" s="16" t="s">
        <v>17</v>
      </c>
      <c r="D40" s="31"/>
      <c r="E40" s="34"/>
      <c r="F40" s="34">
        <f>F25</f>
        <v>0</v>
      </c>
    </row>
    <row r="41" spans="1:6" s="22" customFormat="1" ht="15.75">
      <c r="A41" s="16" t="s">
        <v>6</v>
      </c>
      <c r="B41" s="16" t="s">
        <v>14</v>
      </c>
      <c r="D41" s="31"/>
      <c r="E41" s="34"/>
      <c r="F41" s="34">
        <f>F30</f>
        <v>0</v>
      </c>
    </row>
    <row r="42" spans="1:6" s="22" customFormat="1" ht="15.75">
      <c r="A42" s="16" t="s">
        <v>7</v>
      </c>
      <c r="B42" s="16" t="s">
        <v>37</v>
      </c>
      <c r="D42" s="31"/>
      <c r="E42" s="34"/>
      <c r="F42" s="34">
        <f>F34</f>
        <v>0</v>
      </c>
    </row>
    <row r="43" spans="1:6" ht="7.5" customHeight="1">
      <c r="A43" s="16"/>
      <c r="B43" s="16"/>
      <c r="E43" s="35"/>
      <c r="F43" s="35"/>
    </row>
    <row r="44" spans="1:6" s="22" customFormat="1" ht="18.75">
      <c r="A44" s="14"/>
      <c r="B44" s="14" t="s">
        <v>9</v>
      </c>
      <c r="D44" s="31"/>
      <c r="E44" s="34"/>
      <c r="F44" s="36">
        <f>SUM(F38:F42)</f>
        <v>0</v>
      </c>
    </row>
    <row r="45" spans="1:6" s="22" customFormat="1" ht="18.75">
      <c r="A45" s="14"/>
      <c r="B45" s="14" t="s">
        <v>10</v>
      </c>
      <c r="D45" s="31"/>
      <c r="E45" s="34"/>
      <c r="F45" s="36">
        <f>0.25*F44</f>
        <v>0</v>
      </c>
    </row>
    <row r="46" spans="1:6" s="22" customFormat="1" ht="18.75">
      <c r="A46" s="14"/>
      <c r="B46" s="14" t="s">
        <v>11</v>
      </c>
      <c r="D46" s="31"/>
      <c r="E46" s="34"/>
      <c r="F46" s="36">
        <f>SUM(F44:F45)</f>
        <v>0</v>
      </c>
    </row>
    <row r="47" spans="1:6" ht="15" customHeight="1">
      <c r="A47" s="14"/>
      <c r="B47" s="14"/>
    </row>
    <row r="48" spans="1:6">
      <c r="B48" s="28" t="s">
        <v>12</v>
      </c>
    </row>
    <row r="49" spans="1:2" ht="67.5" customHeight="1">
      <c r="A49" s="29"/>
      <c r="B49" s="30" t="s">
        <v>15</v>
      </c>
    </row>
    <row r="51" spans="1:2">
      <c r="B51" s="22" t="s">
        <v>69</v>
      </c>
    </row>
  </sheetData>
  <sheetProtection password="EC52" sheet="1" objects="1" scenarios="1"/>
  <mergeCells count="2">
    <mergeCell ref="A2:F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Naslovna</vt:lpstr>
      <vt:lpstr>Procjenjena vrijednost</vt:lpstr>
      <vt:lpstr>Rekapitulacija</vt:lpstr>
      <vt:lpstr>Upute za ispunj.troškovnika</vt:lpstr>
      <vt:lpstr>Troškovnik građ.-zanat. radova</vt:lpstr>
      <vt:lpstr>'Troškovnik građ.-zanat. radova'!OLE_LINK1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2014-06-06T13:13:59Z</cp:lastPrinted>
  <dcterms:created xsi:type="dcterms:W3CDTF">2014-05-16T10:58:21Z</dcterms:created>
  <dcterms:modified xsi:type="dcterms:W3CDTF">2014-06-11T11:41:40Z</dcterms:modified>
</cp:coreProperties>
</file>